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59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<sst xmlns="http://schemas.openxmlformats.org/spreadsheetml/2006/main" count="118" uniqueCount="87">
  <si>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</si>
  <si>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</si>
  <si>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</si>
  <si>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</si>
  <si>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</si>
  <si>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</si>
  <si>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</si>
  <si>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</si>
  <si>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</si>
  <si>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</si>
  <si>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</si>
  <si>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</si>
  <si>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</si>
  <si>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</si>
  <si>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</si>
  <si>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</si>
  <si>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</si>
  <si>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</si>
  <si>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</si>
  <si>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</si>
  <si>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</si>
  <si>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</si>
  <si>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</si>
  <si>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</si>
  <si>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</si>
  <si>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</si>
  <si>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</si>
  <si>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</si>
  <si>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</si>
  <si>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</si>
  <si>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</si>
  <si>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</si>
  <si>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.06.2021</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</si>
  <si>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</si>
  <si>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</si>
  <si>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</si>
  <si>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</si>
  <si>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</si>
  <si>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</si>
  <si>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</si>
  <si>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</si>
  <si>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22879000Р69100400001001</t>
  </si>
  <si>
    <t>Засместитель Министра социальной защиты населения Тверской области
_______________            И.Ю.Петрова
"21" июля 2021 г.</t>
  </si>
  <si>
    <t>"Комплексный центр социального обслуживания населения" Бельского района</t>
  </si>
  <si>
    <t>______________Хрисанхова Л.Ю.
 "15"  июля 2021 г.</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</si>
  <si>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</si>
  <si>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</si>
  <si>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</si>
  <si>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</si>
  <si>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</si>
  <si>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</si>
  <si>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</si>
  <si>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</si>
  <si>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</si>
  <si>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</si>
  <si>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</si>
  <si>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</si>
  <si>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870000О.99.0.АЭ25АА78000</t>
  </si>
  <si>
    <t>870000О.99.0.АЭ25АА77000</t>
  </si>
  <si>
    <t>870000О.99.0.АЭ25АА76000</t>
  </si>
  <si>
    <t>870000О.99.0.АЭ25АА74000</t>
  </si>
  <si>
    <t>870000О.99.0.АЭ25АА75000</t>
  </si>
  <si>
    <t>880000О.99.0.АЭ26АА10000</t>
  </si>
  <si>
    <t>880000О.99.0.АЭ26АА19000</t>
  </si>
  <si>
    <t>880000О.99.0.АЭ26АА28000</t>
  </si>
  <si>
    <t>880000О.99.0.АЭ26АА55000</t>
  </si>
  <si>
    <t>880000О.99.0.АЭ26АА64000</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</si>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</sst>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51">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59" fillId="0" borderId="11" xfId="0" applyNumberFormat="1" applyFont="1" applyFill="1" applyBorder="1" applyAlignment="1">
      <alignment horizontal="center" vertical="center" wrapText="1"/>
    </xf>
    <xf numFmtId="0" fontId="0" fillId="0" borderId="0" xfId="0" applyFill="1" applyAlignment="1">
      <alignment/>
    </xf>
    <xf numFmtId="0" fontId="49" fillId="0" borderId="0" xfId="0" applyFont="1" applyFill="1" applyAlignment="1">
      <alignment wrapText="1"/>
    </xf>
    <xf numFmtId="0" fontId="49" fillId="0" borderId="0" xfId="0" applyFont="1" applyFill="1" applyAlignment="1">
      <alignment horizontal="center" vertical="center"/>
    </xf>
    <xf numFmtId="4" fontId="0" fillId="0" borderId="0" xfId="0" applyNumberFormat="1" applyFill="1" applyAlignment="1">
      <alignment/>
    </xf>
    <xf numFmtId="4" fontId="49" fillId="0" borderId="0" xfId="0" applyNumberFormat="1" applyFont="1" applyFill="1" applyAlignment="1">
      <alignment horizontal="center" vertical="center"/>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0" xfId="0" applyFont="1" applyAlignment="1">
      <alignment horizontal="left" wrapText="1"/>
    </xf>
    <xf numFmtId="49" fontId="59" fillId="0" borderId="13" xfId="0" applyNumberFormat="1" applyFont="1" applyFill="1" applyBorder="1" applyAlignment="1">
      <alignment horizontal="center" vertical="center" wrapText="1"/>
    </xf>
    <xf numFmtId="0" fontId="0" fillId="0" borderId="14" xfId="0" applyFill="1" applyBorder="1" applyAlignment="1">
      <alignment horizontal="center"/>
    </xf>
    <xf numFmtId="0" fontId="5" fillId="0" borderId="0" xfId="0" applyFont="1" applyFill="1" applyAlignment="1">
      <alignment horizontal="center" vertical="center"/>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7" fillId="0" borderId="17" xfId="0" applyFont="1" applyFill="1" applyBorder="1" applyAlignment="1">
      <alignment horizontal="left" vertical="top"/>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60" zoomScaleNormal="60" workbookViewId="0" topLeftCell="A42">
      <selection activeCell="C50" sqref="C50"/>
    </sheetView>
  </sheetViews>
  <sheetFormatPr defaultColWidth="9.140625" defaultRowHeight="15"/>
  <cols>
    <col min="1" max="1" width="7.8515625" style="5" customWidth="1"/>
    <col min="2" max="3" width="37.7109375" style="5" customWidth="1"/>
    <col min="4" max="4" width="41.8515625" style="5" customWidth="1"/>
    <col min="5" max="7" width="37.7109375" style="5" customWidth="1"/>
    <col min="8" max="8" width="26.28125" style="5" customWidth="1"/>
    <col min="9" max="9" width="33.140625" style="5" customWidth="1"/>
    <col min="10" max="10" width="29.421875" style="5" customWidth="1"/>
    <col min="11" max="11" width="28.00390625" style="5" customWidth="1"/>
    <col min="12" max="12" width="26.28125" style="5" customWidth="1"/>
    <col min="13" max="16384" width="9.140625" style="5" customWidth="1"/>
  </cols>
  <sheetData>
    <row r="1" spans="2:7" ht="15.75">
      <c r="B1" s="19" t="s">
        <v>17</v>
      </c>
      <c r="C1" s="20"/>
      <c r="F1" s="3" t="s">
        <v>28</v>
      </c>
      <c r="G1" s="21"/>
    </row>
    <row r="2" spans="2:7" ht="30" customHeight="1">
      <c r="B2" s="22" t="s">
        <v>18</v>
      </c>
      <c r="C2" s="23"/>
      <c r="F2" s="40" t="s">
        <v>42</v>
      </c>
      <c r="G2" s="21"/>
    </row>
    <row r="3" spans="2:7" ht="45">
      <c r="B3" s="34" t="s">
        <v>43</v>
      </c>
      <c r="C3" s="23"/>
      <c r="F3" s="40"/>
      <c r="G3" s="21"/>
    </row>
    <row r="4" spans="2:7" ht="72" customHeight="1">
      <c r="B4" s="24" t="s">
        <v>44</v>
      </c>
      <c r="C4" s="23"/>
      <c r="F4" s="40"/>
      <c r="G4" s="21"/>
    </row>
    <row r="5" spans="1:7" ht="15.75">
      <c r="A5" s="37" t="s">
        <v>4</v>
      </c>
      <c r="B5" s="37"/>
      <c r="C5" s="37"/>
      <c r="D5" s="37"/>
      <c r="E5" s="37"/>
      <c r="F5" s="37"/>
      <c r="G5" s="37"/>
    </row>
    <row r="6" spans="1:7" ht="15">
      <c r="A6" s="41" t="s">
        <v>19</v>
      </c>
      <c r="B6" s="42"/>
      <c r="C6" s="42"/>
      <c r="D6" s="42"/>
      <c r="E6" s="42"/>
      <c r="F6" s="42"/>
      <c r="G6" s="42"/>
    </row>
    <row r="7" spans="1:7" ht="15">
      <c r="A7" s="45" t="str">
        <f>B3</f>
        <v>"Комплексный центр социального обслуживания населения" Бельского района</v>
      </c>
      <c r="B7" s="46"/>
      <c r="C7" s="46"/>
      <c r="D7" s="46"/>
      <c r="E7" s="46"/>
      <c r="F7" s="46"/>
      <c r="G7" s="46"/>
    </row>
    <row r="8" spans="1:7" ht="15">
      <c r="A8" s="43" t="s">
        <v>2</v>
      </c>
      <c r="B8" s="43"/>
      <c r="C8" s="43"/>
      <c r="D8" s="43"/>
      <c r="E8" s="43"/>
      <c r="F8" s="43"/>
      <c r="G8" s="43"/>
    </row>
    <row r="9" spans="1:7" ht="15">
      <c r="A9" s="43"/>
      <c r="B9" s="43"/>
      <c r="C9" s="43"/>
      <c r="D9" s="43"/>
      <c r="E9" s="43"/>
      <c r="F9" s="43"/>
      <c r="G9" s="43"/>
    </row>
    <row r="10" spans="1:7" s="2" customFormat="1" ht="20.25">
      <c r="A10" s="44" t="s">
        <v>32</v>
      </c>
      <c r="B10" s="44"/>
      <c r="C10" s="44"/>
      <c r="D10" s="44"/>
      <c r="E10" s="44"/>
      <c r="F10" s="44"/>
      <c r="G10" s="44"/>
    </row>
    <row r="11" spans="1:7" ht="15">
      <c r="A11" s="44"/>
      <c r="B11" s="43"/>
      <c r="C11" s="43"/>
      <c r="D11" s="43"/>
      <c r="E11" s="43"/>
      <c r="F11" s="43"/>
      <c r="G11" s="43"/>
    </row>
    <row r="12" spans="1:7" ht="11.25" customHeight="1">
      <c r="A12" s="43"/>
      <c r="B12" s="43"/>
      <c r="C12" s="43"/>
      <c r="D12" s="43"/>
      <c r="E12" s="43"/>
      <c r="F12" s="43"/>
      <c r="G12" s="43"/>
    </row>
    <row r="13" spans="1:7" ht="15">
      <c r="A13" s="43" t="s">
        <v>5</v>
      </c>
      <c r="B13" s="43"/>
      <c r="C13" s="43"/>
      <c r="D13" s="43"/>
      <c r="E13" s="43"/>
      <c r="F13" s="43"/>
      <c r="G13" s="43"/>
    </row>
    <row r="14" spans="1:7" ht="15">
      <c r="A14" s="43" t="s">
        <v>1</v>
      </c>
      <c r="B14" s="43"/>
      <c r="C14" s="43"/>
      <c r="D14" s="43"/>
      <c r="E14" s="43"/>
      <c r="F14" s="43"/>
      <c r="G14" s="43"/>
    </row>
    <row r="15" spans="2:6" ht="15.75">
      <c r="B15" s="49"/>
      <c r="C15" s="49"/>
      <c r="D15" s="49"/>
      <c r="E15" s="49"/>
      <c r="F15" s="25"/>
    </row>
    <row r="16" spans="1:7" ht="178.5" customHeight="1">
      <c r="A16" s="1" t="s">
        <v>0</v>
      </c>
      <c r="B16" s="1" t="s">
        <v>13</v>
      </c>
      <c r="C16" s="1" t="s">
        <v>14</v>
      </c>
      <c r="D16" s="1" t="s">
        <v>15</v>
      </c>
      <c r="E16" s="1" t="s">
        <v>16</v>
      </c>
      <c r="F16" s="1" t="s">
        <v>11</v>
      </c>
      <c r="G16" s="26" t="s">
        <v>3</v>
      </c>
    </row>
    <row r="17" spans="1:7" ht="19.5" customHeight="1">
      <c r="A17" s="1">
        <v>1</v>
      </c>
      <c r="B17" s="1">
        <v>2</v>
      </c>
      <c r="C17" s="1">
        <v>3</v>
      </c>
      <c r="D17" s="1">
        <v>4</v>
      </c>
      <c r="E17" s="1">
        <v>5</v>
      </c>
      <c r="F17" s="1" t="s">
        <v>12</v>
      </c>
      <c r="G17" s="1">
        <v>7</v>
      </c>
    </row>
    <row r="18" spans="1:8" ht="24.75" customHeight="1">
      <c r="A18" s="27"/>
      <c r="B18" s="15">
        <v>13308000</v>
      </c>
      <c r="C18" s="15">
        <v>1551894.6199999999</v>
      </c>
      <c r="D18" s="15"/>
      <c r="E18" s="15">
        <v>12282875.86</v>
      </c>
      <c r="F18" s="15">
        <f>E18/(B18+C18+D18)</f>
        <v>0.8265789343800878</v>
      </c>
      <c r="G18" s="27"/>
      <c r="H18" s="28"/>
    </row>
    <row r="19" spans="1:7" ht="15">
      <c r="A19" s="29"/>
      <c r="B19" s="36"/>
      <c r="C19" s="36"/>
      <c r="D19" s="36"/>
      <c r="E19" s="36"/>
      <c r="F19" s="36"/>
      <c r="G19" s="36"/>
    </row>
    <row r="20" spans="1:7" ht="15">
      <c r="A20" s="43" t="s">
        <v>6</v>
      </c>
      <c r="B20" s="43"/>
      <c r="C20" s="43"/>
      <c r="D20" s="43"/>
      <c r="E20" s="43"/>
      <c r="F20" s="43"/>
      <c r="G20" s="43"/>
    </row>
    <row r="21" spans="1:7" ht="15">
      <c r="A21" s="43" t="s">
        <v>7</v>
      </c>
      <c r="B21" s="43"/>
      <c r="C21" s="43"/>
      <c r="D21" s="43"/>
      <c r="E21" s="43"/>
      <c r="F21" s="43"/>
      <c r="G21" s="43"/>
    </row>
    <row r="22" spans="6:11" ht="14.25" customHeight="1">
      <c r="F22" s="30"/>
      <c r="G22" s="25"/>
      <c r="H22" s="25"/>
      <c r="I22" s="25"/>
      <c r="J22" s="25"/>
      <c r="K22" s="25"/>
    </row>
    <row r="23" spans="1:12" ht="114.75" customHeight="1">
      <c r="A23" s="50" t="s">
        <v>0</v>
      </c>
      <c r="B23" s="38" t="s">
        <v>67</v>
      </c>
      <c r="C23" s="38" t="s">
        <v>68</v>
      </c>
      <c r="D23" s="38" t="s">
        <v>69</v>
      </c>
      <c r="E23" s="38" t="s">
        <v>70</v>
      </c>
      <c r="F23" s="38" t="s">
        <v>8</v>
      </c>
      <c r="G23" s="38" t="s">
        <v>9</v>
      </c>
      <c r="H23" s="38" t="s">
        <v>71</v>
      </c>
      <c r="I23" s="38" t="s">
        <v>72</v>
      </c>
      <c r="J23" s="38" t="s">
        <v>20</v>
      </c>
      <c r="K23" s="38" t="s">
        <v>73</v>
      </c>
      <c r="L23" s="38" t="s">
        <v>10</v>
      </c>
    </row>
    <row r="24" spans="1:12" ht="97.5" customHeight="1">
      <c r="A24" s="50"/>
      <c r="B24" s="39"/>
      <c r="C24" s="39"/>
      <c r="D24" s="39"/>
      <c r="E24" s="39"/>
      <c r="F24" s="39"/>
      <c r="G24" s="39"/>
      <c r="H24" s="39"/>
      <c r="I24" s="39"/>
      <c r="J24" s="39"/>
      <c r="K24" s="39"/>
      <c r="L24" s="39"/>
    </row>
    <row r="25" spans="1:12" ht="15">
      <c r="A25" s="18">
        <v>1</v>
      </c>
      <c r="B25" s="18">
        <v>2</v>
      </c>
      <c r="C25" s="18">
        <v>3</v>
      </c>
      <c r="D25" s="18">
        <v>4</v>
      </c>
      <c r="E25" s="18">
        <v>5</v>
      </c>
      <c r="F25" s="1">
        <v>6</v>
      </c>
      <c r="G25" s="1">
        <v>7</v>
      </c>
      <c r="H25" s="1">
        <v>8</v>
      </c>
      <c r="I25" s="1">
        <v>9</v>
      </c>
      <c r="J25" s="1">
        <v>10</v>
      </c>
      <c r="K25" s="1">
        <v>11</v>
      </c>
      <c r="L25" s="1">
        <v>12</v>
      </c>
    </row>
    <row r="26" spans="1:12" s="2" customFormat="1" ht="257.25" customHeight="1">
      <c r="A26" s="18">
        <v>1</v>
      </c>
      <c r="B26" s="35" t="s">
        <v>45</v>
      </c>
      <c r="C26" s="16" t="s">
        <v>46</v>
      </c>
      <c r="D26" s="31" t="s">
        <v>21</v>
      </c>
      <c r="E26" s="31" t="s">
        <v>47</v>
      </c>
      <c r="F26" s="10">
        <v>25</v>
      </c>
      <c r="G26" s="10">
        <v>26</v>
      </c>
      <c r="H26" s="10">
        <f>ROUND(G26/F26,2)</f>
        <v>1.04</v>
      </c>
      <c r="I26" s="11">
        <v>3869563.250000001</v>
      </c>
      <c r="J26" s="12">
        <f aca="true" t="shared" si="0" ref="J26:J46">I26/SUM($I$26:$I$46)</f>
        <v>0.15865765026117223</v>
      </c>
      <c r="K26" s="47">
        <f>SUM(H26*J26,H27*J27,H28*J28,H29*J29,H30*J30,H31*J31,H32*J32,H33*J33,H34*J34,H35*J35,H36*J36,H37*J37,H38*J38,H39*J39,H40*J40,H41*J41,H42*J42,H43*J43,H44*J44,H45*J45,H46*J46)</f>
        <v>0.8231976352210171</v>
      </c>
      <c r="L26" s="10"/>
    </row>
    <row r="27" spans="1:12" s="2" customFormat="1" ht="120" customHeight="1">
      <c r="A27" s="18">
        <v>2</v>
      </c>
      <c r="B27" s="35" t="s">
        <v>48</v>
      </c>
      <c r="C27" s="16" t="s">
        <v>33</v>
      </c>
      <c r="D27" s="31" t="s">
        <v>21</v>
      </c>
      <c r="E27" s="31" t="s">
        <v>47</v>
      </c>
      <c r="F27" s="10">
        <v>97</v>
      </c>
      <c r="G27" s="10">
        <v>94</v>
      </c>
      <c r="H27" s="10">
        <f aca="true" t="shared" si="1" ref="H27:H46">ROUND(G27/F27,2)</f>
        <v>0.97</v>
      </c>
      <c r="I27" s="11">
        <v>2643262.5999999996</v>
      </c>
      <c r="J27" s="12">
        <f t="shared" si="0"/>
        <v>0.10837756254255222</v>
      </c>
      <c r="K27" s="48"/>
      <c r="L27" s="10"/>
    </row>
    <row r="28" spans="1:12" s="2" customFormat="1" ht="120" customHeight="1">
      <c r="A28" s="18">
        <v>3</v>
      </c>
      <c r="B28" s="35" t="s">
        <v>49</v>
      </c>
      <c r="C28" s="16" t="s">
        <v>34</v>
      </c>
      <c r="D28" s="31" t="s">
        <v>21</v>
      </c>
      <c r="E28" s="31" t="s">
        <v>47</v>
      </c>
      <c r="F28" s="10">
        <v>97</v>
      </c>
      <c r="G28" s="10">
        <v>94</v>
      </c>
      <c r="H28" s="10">
        <f t="shared" si="1"/>
        <v>0.97</v>
      </c>
      <c r="I28" s="11">
        <v>2501890.9899999998</v>
      </c>
      <c r="J28" s="12">
        <f t="shared" si="0"/>
        <v>0.10258112351128977</v>
      </c>
      <c r="K28" s="48"/>
      <c r="L28" s="10"/>
    </row>
    <row r="29" spans="1:12" s="2" customFormat="1" ht="120" customHeight="1">
      <c r="A29" s="18">
        <v>4</v>
      </c>
      <c r="B29" s="35" t="s">
        <v>50</v>
      </c>
      <c r="C29" s="16" t="s">
        <v>35</v>
      </c>
      <c r="D29" s="31" t="s">
        <v>21</v>
      </c>
      <c r="E29" s="31" t="s">
        <v>47</v>
      </c>
      <c r="F29" s="10">
        <v>97</v>
      </c>
      <c r="G29" s="10">
        <v>94</v>
      </c>
      <c r="H29" s="10">
        <f t="shared" si="1"/>
        <v>0.97</v>
      </c>
      <c r="I29" s="11">
        <v>2501890.9899999998</v>
      </c>
      <c r="J29" s="12">
        <f t="shared" si="0"/>
        <v>0.10258112351128977</v>
      </c>
      <c r="K29" s="48"/>
      <c r="L29" s="10"/>
    </row>
    <row r="30" spans="1:12" s="2" customFormat="1" ht="120" customHeight="1">
      <c r="A30" s="18">
        <v>5</v>
      </c>
      <c r="B30" s="35" t="s">
        <v>51</v>
      </c>
      <c r="C30" s="16" t="s">
        <v>74</v>
      </c>
      <c r="D30" s="31" t="s">
        <v>21</v>
      </c>
      <c r="E30" s="31" t="s">
        <v>47</v>
      </c>
      <c r="F30" s="10">
        <v>28</v>
      </c>
      <c r="G30" s="10">
        <v>0</v>
      </c>
      <c r="H30" s="10">
        <f t="shared" si="1"/>
        <v>0</v>
      </c>
      <c r="I30" s="11">
        <v>702653.24</v>
      </c>
      <c r="J30" s="12">
        <f t="shared" si="0"/>
        <v>0.028809791907859237</v>
      </c>
      <c r="K30" s="48"/>
      <c r="L30" s="10"/>
    </row>
    <row r="31" spans="1:12" s="2" customFormat="1" ht="174.75" customHeight="1">
      <c r="A31" s="18">
        <v>6</v>
      </c>
      <c r="B31" s="35" t="s">
        <v>52</v>
      </c>
      <c r="C31" s="16" t="s">
        <v>75</v>
      </c>
      <c r="D31" s="31" t="s">
        <v>21</v>
      </c>
      <c r="E31" s="31" t="s">
        <v>47</v>
      </c>
      <c r="F31" s="10">
        <v>58</v>
      </c>
      <c r="G31" s="10">
        <v>18</v>
      </c>
      <c r="H31" s="10">
        <f t="shared" si="1"/>
        <v>0.31</v>
      </c>
      <c r="I31" s="11">
        <v>1507261.4699999997</v>
      </c>
      <c r="J31" s="12">
        <f t="shared" si="0"/>
        <v>0.06179988482147184</v>
      </c>
      <c r="K31" s="48"/>
      <c r="L31" s="10"/>
    </row>
    <row r="32" spans="1:12" s="2" customFormat="1" ht="132.75" customHeight="1">
      <c r="A32" s="18">
        <v>7</v>
      </c>
      <c r="B32" s="35" t="s">
        <v>53</v>
      </c>
      <c r="C32" s="16" t="s">
        <v>76</v>
      </c>
      <c r="D32" s="31" t="s">
        <v>21</v>
      </c>
      <c r="E32" s="31" t="s">
        <v>47</v>
      </c>
      <c r="F32" s="10">
        <v>1510</v>
      </c>
      <c r="G32" s="10">
        <v>728</v>
      </c>
      <c r="H32" s="10">
        <f t="shared" si="1"/>
        <v>0.48</v>
      </c>
      <c r="I32" s="11">
        <v>860352.7</v>
      </c>
      <c r="J32" s="12">
        <f t="shared" si="0"/>
        <v>0.03527569623725758</v>
      </c>
      <c r="K32" s="48"/>
      <c r="L32" s="10"/>
    </row>
    <row r="33" spans="1:12" s="2" customFormat="1" ht="132.75" customHeight="1">
      <c r="A33" s="18">
        <v>8</v>
      </c>
      <c r="B33" s="35" t="s">
        <v>54</v>
      </c>
      <c r="C33" s="16" t="s">
        <v>36</v>
      </c>
      <c r="D33" s="31" t="s">
        <v>39</v>
      </c>
      <c r="E33" s="31" t="s">
        <v>47</v>
      </c>
      <c r="F33" s="10">
        <v>12</v>
      </c>
      <c r="G33" s="10">
        <v>0</v>
      </c>
      <c r="H33" s="10">
        <f t="shared" si="1"/>
        <v>0</v>
      </c>
      <c r="I33" s="11">
        <v>6837.24</v>
      </c>
      <c r="J33" s="12">
        <f t="shared" si="0"/>
        <v>0.00028033665883913305</v>
      </c>
      <c r="K33" s="48"/>
      <c r="L33" s="10"/>
    </row>
    <row r="34" spans="1:12" s="2" customFormat="1" ht="120" customHeight="1">
      <c r="A34" s="18">
        <v>9</v>
      </c>
      <c r="B34" s="35" t="s">
        <v>55</v>
      </c>
      <c r="C34" s="16" t="s">
        <v>37</v>
      </c>
      <c r="D34" s="31" t="s">
        <v>27</v>
      </c>
      <c r="E34" s="31" t="s">
        <v>47</v>
      </c>
      <c r="F34" s="10">
        <v>3</v>
      </c>
      <c r="G34" s="10">
        <v>1</v>
      </c>
      <c r="H34" s="10">
        <f t="shared" si="1"/>
        <v>0.33</v>
      </c>
      <c r="I34" s="11">
        <v>1709.31</v>
      </c>
      <c r="J34" s="12">
        <f t="shared" si="0"/>
        <v>7.008416470978326E-05</v>
      </c>
      <c r="K34" s="48"/>
      <c r="L34" s="10"/>
    </row>
    <row r="35" spans="1:12" s="2" customFormat="1" ht="120" customHeight="1">
      <c r="A35" s="18">
        <v>10</v>
      </c>
      <c r="B35" s="35" t="s">
        <v>56</v>
      </c>
      <c r="C35" s="16" t="s">
        <v>38</v>
      </c>
      <c r="D35" s="16" t="s">
        <v>26</v>
      </c>
      <c r="E35" s="31" t="s">
        <v>47</v>
      </c>
      <c r="F35" s="10">
        <v>400</v>
      </c>
      <c r="G35" s="10">
        <v>136</v>
      </c>
      <c r="H35" s="10">
        <f t="shared" si="1"/>
        <v>0.34</v>
      </c>
      <c r="I35" s="11">
        <v>227908</v>
      </c>
      <c r="J35" s="12">
        <f t="shared" si="0"/>
        <v>0.00934455529463777</v>
      </c>
      <c r="K35" s="48"/>
      <c r="L35" s="10"/>
    </row>
    <row r="36" spans="1:12" s="2" customFormat="1" ht="120" customHeight="1">
      <c r="A36" s="18">
        <v>11</v>
      </c>
      <c r="B36" s="35" t="s">
        <v>57</v>
      </c>
      <c r="C36" s="16" t="s">
        <v>77</v>
      </c>
      <c r="D36" s="31" t="s">
        <v>25</v>
      </c>
      <c r="E36" s="31" t="s">
        <v>47</v>
      </c>
      <c r="F36" s="10">
        <v>326</v>
      </c>
      <c r="G36" s="10">
        <v>32</v>
      </c>
      <c r="H36" s="10">
        <f t="shared" si="1"/>
        <v>0.1</v>
      </c>
      <c r="I36" s="11">
        <v>185745.02</v>
      </c>
      <c r="J36" s="12">
        <f t="shared" si="0"/>
        <v>0.007615812565129782</v>
      </c>
      <c r="K36" s="48"/>
      <c r="L36" s="10"/>
    </row>
    <row r="37" spans="1:12" s="2" customFormat="1" ht="120" customHeight="1">
      <c r="A37" s="18">
        <v>12</v>
      </c>
      <c r="B37" s="35" t="s">
        <v>58</v>
      </c>
      <c r="C37" s="16" t="s">
        <v>78</v>
      </c>
      <c r="D37" s="31" t="s">
        <v>24</v>
      </c>
      <c r="E37" s="31" t="s">
        <v>47</v>
      </c>
      <c r="F37" s="10">
        <v>100</v>
      </c>
      <c r="G37" s="10">
        <v>66</v>
      </c>
      <c r="H37" s="10">
        <f t="shared" si="1"/>
        <v>0.66</v>
      </c>
      <c r="I37" s="11">
        <v>56977</v>
      </c>
      <c r="J37" s="12">
        <f t="shared" si="0"/>
        <v>0.0023361388236594425</v>
      </c>
      <c r="K37" s="48"/>
      <c r="L37" s="10"/>
    </row>
    <row r="38" spans="1:12" s="2" customFormat="1" ht="120" customHeight="1">
      <c r="A38" s="18">
        <v>13</v>
      </c>
      <c r="B38" s="35" t="s">
        <v>59</v>
      </c>
      <c r="C38" s="16" t="s">
        <v>79</v>
      </c>
      <c r="D38" s="31" t="s">
        <v>23</v>
      </c>
      <c r="E38" s="31" t="s">
        <v>47</v>
      </c>
      <c r="F38" s="10">
        <v>450</v>
      </c>
      <c r="G38" s="10">
        <v>224</v>
      </c>
      <c r="H38" s="10">
        <f t="shared" si="1"/>
        <v>0.5</v>
      </c>
      <c r="I38" s="11">
        <v>256396.5</v>
      </c>
      <c r="J38" s="12">
        <f t="shared" si="0"/>
        <v>0.01051262470646749</v>
      </c>
      <c r="K38" s="48"/>
      <c r="L38" s="10"/>
    </row>
    <row r="39" spans="1:12" s="2" customFormat="1" ht="120" customHeight="1">
      <c r="A39" s="18">
        <v>14</v>
      </c>
      <c r="B39" s="35" t="s">
        <v>60</v>
      </c>
      <c r="C39" s="16" t="s">
        <v>31</v>
      </c>
      <c r="D39" s="31" t="s">
        <v>40</v>
      </c>
      <c r="E39" s="31" t="s">
        <v>47</v>
      </c>
      <c r="F39" s="10">
        <v>3</v>
      </c>
      <c r="G39" s="10">
        <v>1</v>
      </c>
      <c r="H39" s="10">
        <f t="shared" si="1"/>
        <v>0.33</v>
      </c>
      <c r="I39" s="11">
        <v>1709.31</v>
      </c>
      <c r="J39" s="12">
        <f t="shared" si="0"/>
        <v>7.008416470978326E-05</v>
      </c>
      <c r="K39" s="48"/>
      <c r="L39" s="10"/>
    </row>
    <row r="40" spans="1:12" s="2" customFormat="1" ht="120" customHeight="1">
      <c r="A40" s="18">
        <v>15</v>
      </c>
      <c r="B40" s="35" t="s">
        <v>61</v>
      </c>
      <c r="C40" s="16" t="s">
        <v>80</v>
      </c>
      <c r="D40" s="31" t="s">
        <v>22</v>
      </c>
      <c r="E40" s="31" t="s">
        <v>47</v>
      </c>
      <c r="F40" s="10">
        <v>3</v>
      </c>
      <c r="G40" s="10">
        <v>0</v>
      </c>
      <c r="H40" s="10">
        <f t="shared" si="1"/>
        <v>0</v>
      </c>
      <c r="I40" s="11">
        <v>1709.31</v>
      </c>
      <c r="J40" s="12">
        <f t="shared" si="0"/>
        <v>7.008416470978326E-05</v>
      </c>
      <c r="K40" s="48"/>
      <c r="L40" s="10"/>
    </row>
    <row r="41" spans="1:12" s="2" customFormat="1" ht="120" customHeight="1">
      <c r="A41" s="18">
        <v>16</v>
      </c>
      <c r="B41" s="35" t="s">
        <v>62</v>
      </c>
      <c r="C41" s="16" t="s">
        <v>81</v>
      </c>
      <c r="D41" s="31" t="s">
        <v>21</v>
      </c>
      <c r="E41" s="31" t="s">
        <v>47</v>
      </c>
      <c r="F41" s="10">
        <v>68</v>
      </c>
      <c r="G41" s="10">
        <v>81</v>
      </c>
      <c r="H41" s="10">
        <f t="shared" si="1"/>
        <v>1.19</v>
      </c>
      <c r="I41" s="11">
        <v>1906040.68</v>
      </c>
      <c r="J41" s="12">
        <f t="shared" si="0"/>
        <v>0.07815040511122459</v>
      </c>
      <c r="K41" s="48"/>
      <c r="L41" s="10"/>
    </row>
    <row r="42" spans="1:12" s="2" customFormat="1" ht="120" customHeight="1">
      <c r="A42" s="18">
        <v>17</v>
      </c>
      <c r="B42" s="35" t="s">
        <v>63</v>
      </c>
      <c r="C42" s="16" t="s">
        <v>82</v>
      </c>
      <c r="D42" s="31" t="s">
        <v>21</v>
      </c>
      <c r="E42" s="31" t="s">
        <v>47</v>
      </c>
      <c r="F42" s="10">
        <v>68</v>
      </c>
      <c r="G42" s="10">
        <v>81</v>
      </c>
      <c r="H42" s="10">
        <f t="shared" si="1"/>
        <v>1.19</v>
      </c>
      <c r="I42" s="11">
        <v>1804098.48</v>
      </c>
      <c r="J42" s="12">
        <f t="shared" si="0"/>
        <v>0.0739706285138387</v>
      </c>
      <c r="K42" s="48"/>
      <c r="L42" s="10"/>
    </row>
    <row r="43" spans="1:12" s="2" customFormat="1" ht="120" customHeight="1">
      <c r="A43" s="18">
        <v>18</v>
      </c>
      <c r="B43" s="35" t="s">
        <v>64</v>
      </c>
      <c r="C43" s="16" t="s">
        <v>83</v>
      </c>
      <c r="D43" s="31" t="s">
        <v>21</v>
      </c>
      <c r="E43" s="31" t="s">
        <v>47</v>
      </c>
      <c r="F43" s="10">
        <v>68</v>
      </c>
      <c r="G43" s="10">
        <v>81</v>
      </c>
      <c r="H43" s="10">
        <f t="shared" si="1"/>
        <v>1.19</v>
      </c>
      <c r="I43" s="11">
        <v>1804098.48</v>
      </c>
      <c r="J43" s="12">
        <f t="shared" si="0"/>
        <v>0.0739706285138387</v>
      </c>
      <c r="K43" s="48"/>
      <c r="L43" s="10"/>
    </row>
    <row r="44" spans="1:12" s="2" customFormat="1" ht="120" customHeight="1">
      <c r="A44" s="18">
        <v>19</v>
      </c>
      <c r="B44" s="35" t="s">
        <v>65</v>
      </c>
      <c r="C44" s="16" t="s">
        <v>84</v>
      </c>
      <c r="D44" s="31" t="s">
        <v>21</v>
      </c>
      <c r="E44" s="31" t="s">
        <v>47</v>
      </c>
      <c r="F44" s="10">
        <v>66</v>
      </c>
      <c r="G44" s="10">
        <v>9</v>
      </c>
      <c r="H44" s="10">
        <f t="shared" si="1"/>
        <v>0.14</v>
      </c>
      <c r="I44" s="11">
        <v>1752485.4600000002</v>
      </c>
      <c r="J44" s="12">
        <f t="shared" si="0"/>
        <v>0.07185442057329584</v>
      </c>
      <c r="K44" s="48"/>
      <c r="L44" s="10"/>
    </row>
    <row r="45" spans="1:12" s="2" customFormat="1" ht="166.5" customHeight="1">
      <c r="A45" s="18">
        <v>20</v>
      </c>
      <c r="B45" s="35" t="s">
        <v>66</v>
      </c>
      <c r="C45" s="16" t="s">
        <v>85</v>
      </c>
      <c r="D45" s="31" t="s">
        <v>21</v>
      </c>
      <c r="E45" s="31" t="s">
        <v>47</v>
      </c>
      <c r="F45" s="10">
        <v>19</v>
      </c>
      <c r="G45" s="10">
        <v>19</v>
      </c>
      <c r="H45" s="10">
        <v>0</v>
      </c>
      <c r="I45" s="11">
        <v>504717.89999999997</v>
      </c>
      <c r="J45" s="12">
        <f t="shared" si="0"/>
        <v>0.02069415871642705</v>
      </c>
      <c r="K45" s="48"/>
      <c r="L45" s="10"/>
    </row>
    <row r="46" spans="1:12" s="2" customFormat="1" ht="409.5">
      <c r="A46" s="18">
        <v>21</v>
      </c>
      <c r="B46" s="4" t="s">
        <v>41</v>
      </c>
      <c r="C46" s="10" t="s">
        <v>86</v>
      </c>
      <c r="D46" s="31" t="s">
        <v>29</v>
      </c>
      <c r="E46" s="31" t="s">
        <v>30</v>
      </c>
      <c r="F46" s="10">
        <v>195</v>
      </c>
      <c r="G46" s="10">
        <v>103</v>
      </c>
      <c r="H46" s="10">
        <f t="shared" si="1"/>
        <v>0.53</v>
      </c>
      <c r="I46" s="11">
        <v>1292081.7</v>
      </c>
      <c r="J46" s="12">
        <f t="shared" si="0"/>
        <v>0.0529772052356195</v>
      </c>
      <c r="K46" s="48"/>
      <c r="L46" s="10"/>
    </row>
    <row r="47" spans="1:12" s="2" customFormat="1" ht="18.75">
      <c r="A47" s="18"/>
      <c r="B47" s="17"/>
      <c r="C47" s="17"/>
      <c r="D47" s="18"/>
      <c r="E47" s="32"/>
      <c r="F47" s="13">
        <f>SUM(F26:F45)</f>
        <v>3498</v>
      </c>
      <c r="G47" s="13">
        <f>SUM(G26:G45)</f>
        <v>1785</v>
      </c>
      <c r="H47" s="13">
        <f>SUM(H26:H46)</f>
        <v>11.239999999999997</v>
      </c>
      <c r="I47" s="13">
        <f>SUM(I26:I46)</f>
        <v>24389389.63</v>
      </c>
      <c r="J47" s="13">
        <f>SUM(J26:J46)</f>
        <v>1</v>
      </c>
      <c r="K47" s="14"/>
      <c r="L47" s="33"/>
    </row>
    <row r="48" spans="5:10" ht="15">
      <c r="E48" s="6"/>
      <c r="F48" s="9"/>
      <c r="G48" s="7"/>
      <c r="J48" s="8"/>
    </row>
  </sheetData>
  <sheetProtection/>
  <mergeCells count="29">
    <mergeCell ref="B15:E15"/>
    <mergeCell ref="A20:G20"/>
    <mergeCell ref="F23:F24"/>
    <mergeCell ref="C23:C24"/>
    <mergeCell ref="D23:D24"/>
    <mergeCell ref="A23:A24"/>
    <mergeCell ref="B23:B24"/>
    <mergeCell ref="L23:L24"/>
    <mergeCell ref="K23:K24"/>
    <mergeCell ref="I23:I24"/>
    <mergeCell ref="J23:J24"/>
    <mergeCell ref="K26:K46"/>
    <mergeCell ref="E23:E24"/>
    <mergeCell ref="A8:G8"/>
    <mergeCell ref="A9:G9"/>
    <mergeCell ref="A12:G12"/>
    <mergeCell ref="A13:G13"/>
    <mergeCell ref="A14:G14"/>
    <mergeCell ref="A7:G7"/>
    <mergeCell ref="B19:E19"/>
    <mergeCell ref="F19:G19"/>
    <mergeCell ref="A5:G5"/>
    <mergeCell ref="G23:G24"/>
    <mergeCell ref="H23:H24"/>
    <mergeCell ref="F2:F4"/>
    <mergeCell ref="A6:G6"/>
    <mergeCell ref="A21:G21"/>
    <mergeCell ref="A10:G10"/>
    <mergeCell ref="A11:G11"/>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2021-07-21T13:34:17Z</dcterms:modified>
  <cp:category/>
  <cp:version/>
  <cp:contentType/>
  <cp:contentStatus/>
</cp:coreProperties>
</file>